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900" windowWidth="20295" windowHeight="19185" activeTab="0"/>
  </bookViews>
  <sheets>
    <sheet name="Experiment" sheetId="1" r:id="rId1"/>
    <sheet name="Reflexion" sheetId="2" r:id="rId2"/>
  </sheets>
  <definedNames/>
  <calcPr fullCalcOnLoad="1"/>
</workbook>
</file>

<file path=xl/sharedStrings.xml><?xml version="1.0" encoding="utf-8"?>
<sst xmlns="http://schemas.openxmlformats.org/spreadsheetml/2006/main" count="87" uniqueCount="87">
  <si>
    <t>Tabelle 6: Mit der in Tabelle 5 und Abbildung 7 beschriebenen Methode berechnete Regressionsparameter (Proportionalitätskonstante s)</t>
  </si>
  <si>
    <t xml:space="preserve">Die Masse von ausgeschnittenen Papierkreisen wächst proportional zur Fläche dieser Kreise an. </t>
  </si>
  <si>
    <t xml:space="preserve">Aus den Abmessungen des verwendeten Papierbogens erhält man </t>
  </si>
  <si>
    <t xml:space="preserve">Das Resultat kann als s = (0.897 ± 0.003) g/dm^2 angegeben werden. </t>
  </si>
  <si>
    <t>s  (g/dm^2)</t>
  </si>
  <si>
    <t>Resultate</t>
  </si>
  <si>
    <t>Die Proportionalitätskonstante ergibt sich mit einer Ausgleichsrechnung zu (89.7 ± 0.3) g/m^2.</t>
  </si>
  <si>
    <t xml:space="preserve">Beide Werte passen zur gängigen Papierstärke von 90 g/m^2. </t>
  </si>
  <si>
    <t>5.604 g / ( 0.2980 m * 0.20100 m) = 93.56 g/m^2, also etwas mehr als durch die Regression.</t>
  </si>
  <si>
    <t>Tabelle 1: Messwerte.</t>
  </si>
  <si>
    <t>Indem wir die Messwerte im Rahmen der Fehlerschranken zufällig variieren, wollen wir den Einfluss auf die</t>
  </si>
  <si>
    <t>Ausgleichsfunktion (hier die Proportionalität) untersuchen.</t>
  </si>
  <si>
    <t>d±∆d (mm)</t>
  </si>
  <si>
    <t>m±∆m (g)</t>
  </si>
  <si>
    <t>Tabelle 5: Durchmesser d mit zufällig im</t>
  </si>
  <si>
    <t>Rahmen der Messgenauigkeit veränderten</t>
  </si>
  <si>
    <t>Fehlerschranke variierten Werten</t>
  </si>
  <si>
    <t xml:space="preserve">Werten, daraus berechneter Kreisfläche A sowie </t>
  </si>
  <si>
    <t xml:space="preserve">Kreismasse m mit zufällig im Rahmen der </t>
  </si>
  <si>
    <t xml:space="preserve">Abbildung 7: Papierkreismasse m als Funktion der Papierkreisfläche A mit </t>
  </si>
  <si>
    <t>Ausgleichsfunktion. Die Ausgangsdaten werden, wenn man etwas eingibt und</t>
  </si>
  <si>
    <t>die Eingabetaste drückt, zufällig im Rahmen des Messfehlers variiert.</t>
  </si>
  <si>
    <t>Mittelwert</t>
  </si>
  <si>
    <t>Standardabweichung</t>
  </si>
  <si>
    <t>Die relative Genauigkeit der Fläche ist geringer als jene der Masse. Würde man die Auftragung umdrehen (Fläche</t>
  </si>
  <si>
    <t xml:space="preserve">als Funktion der Masse) und dann die Residuen zeichnen, sähe es viel besser aus. </t>
  </si>
  <si>
    <t>Bemerkung: Dass in Abbildung 5 so viele Residuen nicht mit Null übereinstimmen, hat mit der Auftragung zu tun.</t>
  </si>
  <si>
    <t>Wir löschen aus Tabelle 3 wenige Werte heraus und beobachten die Veränderung der Regressionskoeffizienten</t>
  </si>
  <si>
    <t xml:space="preserve">Abbildung 6: Dieselbe Regression wie in Abbildung 4, aber mit einem Datum weniger. </t>
  </si>
  <si>
    <t>Nur die ersten zwei Nachkommastellen des Regressionsparameters sind signifikant: 0.90 g/dm^2</t>
  </si>
  <si>
    <t>A (dm^2)</t>
  </si>
  <si>
    <t>Tabelle 4: Wie Tabelle 2</t>
  </si>
  <si>
    <t>aber mit einem Wertepaar</t>
  </si>
  <si>
    <t>weniger</t>
  </si>
  <si>
    <t>Die gemessene Masse und die aus dem Durchmesser berechnete Fläche</t>
  </si>
  <si>
    <t xml:space="preserve">scheinen proportional zu einander zu sein, wie die beigefügte </t>
  </si>
  <si>
    <t xml:space="preserve">Nullpunktsgerade zeigt (x entspricht der Fläche in Quadratdezimetern, </t>
  </si>
  <si>
    <t>(Vergleich Theorie-Experiment)</t>
  </si>
  <si>
    <t xml:space="preserve">Die Daten sind in Abb. 4 dargestellt. </t>
  </si>
  <si>
    <t>Mit Hilfe von Residuen lässt sich die Passgenauigkeit visuell beurteilen.</t>
  </si>
  <si>
    <t>A  (dm^2)</t>
  </si>
  <si>
    <t>m - Fit</t>
  </si>
  <si>
    <t xml:space="preserve">y entspricht der Masse in Gramm). </t>
  </si>
  <si>
    <t>Die Papierstärke beträgt ca. 0.897 714 256 g/dm^2 (Regressionswert).</t>
  </si>
  <si>
    <t>Tabelle 3: Papierkreisfläche A</t>
  </si>
  <si>
    <t>und Residuen (in Gramm)</t>
  </si>
  <si>
    <t>Somit ist zu erwarten, dass die Masse m eines Kreises proportional zur Fläche A ist.</t>
  </si>
  <si>
    <t>angegeben wird. Die Fläche A eines Kreises ist proportional zum Quadrat des Durchmessers d.</t>
  </si>
  <si>
    <t>Erwarteter Zusammenhang:  m = s·A  mit A = d^2·π/4</t>
  </si>
  <si>
    <t>Vergleich Modell - Wirklichkeit</t>
  </si>
  <si>
    <t>A  (dm^2)</t>
  </si>
  <si>
    <t>m  (g)</t>
  </si>
  <si>
    <t>Tabelle 2: Berechnete Papierkreisfläche A</t>
  </si>
  <si>
    <t xml:space="preserve">und gemessene Papierkreismasse m </t>
  </si>
  <si>
    <t xml:space="preserve">Die Papierkreismasse sollte proportional zu Papierkreisfläche sein und der </t>
  </si>
  <si>
    <t xml:space="preserve">Proportionalitätsfaktor sollte gleich der Papierstärke sein. </t>
  </si>
  <si>
    <t>(x entspricht dem Durchmesser in Millimetern und</t>
  </si>
  <si>
    <t>Papierkreis-Masse</t>
  </si>
  <si>
    <t>Aus einem A4-Papierblatt wurden Kreise ausgeschnitten und gewogen.</t>
  </si>
  <si>
    <t>Der Durchmesser wurde auf etwa 0.5 mm, die Masse auf 1 mg genau bestimmt.</t>
  </si>
  <si>
    <t>Das ganze Blatt (298.0 mal 210.0 mm^2) wog 5.604 g.</t>
  </si>
  <si>
    <t>m (g)</t>
  </si>
  <si>
    <t>d  (mm)</t>
  </si>
  <si>
    <t>22. Mai 2014, M. Lieberherr</t>
  </si>
  <si>
    <t>Papierkreisdurchmesser d und</t>
  </si>
  <si>
    <t xml:space="preserve">Papierkreismasse m. </t>
  </si>
  <si>
    <t xml:space="preserve">Abbildung 1: Papierkreismasse als Funktion des </t>
  </si>
  <si>
    <t xml:space="preserve">Papierkreisdurchmessers nach Tabelle 1. </t>
  </si>
  <si>
    <t>Abbildung 2:  Messwerte von Tabelle 1 doppelt logarithmisch dargestellt.</t>
  </si>
  <si>
    <t>Die Messwerte liegen auf einer Geraden, was auf eine Potenzfunktion deutet.</t>
  </si>
  <si>
    <t>Abbildung 3: Messwerte von Tabelle 1 mit angepasster</t>
  </si>
  <si>
    <t>Potenzfunktion. Der Exponent liegt in der Nähe von zwei,</t>
  </si>
  <si>
    <t>was auf eine quadratische Funktion hinweist.</t>
  </si>
  <si>
    <t>Theorie</t>
  </si>
  <si>
    <t>Schreibpapier weist eine konstante Papierstärke s auf, die in Gramm pro Quadratmeter</t>
  </si>
  <si>
    <t>Reflexion</t>
  </si>
  <si>
    <t>Was habe ich gelernt?</t>
  </si>
  <si>
    <t>Wo hatte ich Schwierigkeiten?</t>
  </si>
  <si>
    <t xml:space="preserve">Was würde ich das nächste Mal anders machen? </t>
  </si>
  <si>
    <t>Name und Name</t>
  </si>
  <si>
    <t>Datum</t>
  </si>
  <si>
    <t xml:space="preserve">Die Daten stammen aus Tabelle 4. </t>
  </si>
  <si>
    <t>Die Daten stammen aus Tabelle 5.</t>
  </si>
  <si>
    <t>y der Masse in Gramm)</t>
  </si>
  <si>
    <t>Abbildung 4: Papierkreismasse m als Funktion der Papierkreisfläche A nach Tab. 2.</t>
  </si>
  <si>
    <t xml:space="preserve">stimmen aber innerhalb der Fehlerschranke der Masse nicht mit Null überein. </t>
  </si>
  <si>
    <t xml:space="preserve">Abbildung 5: Die Residuen (Tab. 1)  streuen gleichmässig um Null herum. Einige Residuen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</si>
</sst>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#,##0.0000000000"/>
    <numFmt numFmtId="173" formatCode="0.000000000"/>
    <numFmt numFmtId="174" formatCode="_-* #.##0\,00000_-;\-* #.##0\,00000_-;_-* &quot;-&quot;?????_-;_-@_-"/>
    <numFmt numFmtId="175" formatCode="#.##0\,00000"/>
    <numFmt numFmtId="176" formatCode="_-* #.##0\,000000_-;\-* #.##0\,000000_-;_-* &quot;-&quot;??????_-;_-@_-"/>
    <numFmt numFmtId="177" formatCode="#,##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1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275"/>
          <c:w val="0.93125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17181639"/>
        <c:axId val="20417024"/>
      </c:scatterChart>
      <c:valAx>
        <c:axId val="1718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7024"/>
        <c:crosses val="autoZero"/>
        <c:crossBetween val="midCat"/>
        <c:dispUnits/>
      </c:valAx>
      <c:valAx>
        <c:axId val="20417024"/>
        <c:scaling>
          <c:orientation val="minMax"/>
          <c:max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81639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275"/>
          <c:w val="0.933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100"/>
            <c:backward val="5"/>
            <c:dispEq val="0"/>
            <c:dispRSqr val="0"/>
          </c:trendline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49535489"/>
        <c:axId val="43166218"/>
      </c:scatterChart>
      <c:valAx>
        <c:axId val="49535489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166218"/>
        <c:crossesAt val="0.01"/>
        <c:crossBetween val="midCat"/>
        <c:dispUnits/>
      </c:valAx>
      <c:valAx>
        <c:axId val="43166218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5489"/>
        <c:crossesAt val="10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275"/>
          <c:w val="0.9545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00"/>
            </c:trendlineLbl>
          </c:trendline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52951643"/>
        <c:axId val="6802740"/>
      </c:scatterChart>
      <c:valAx>
        <c:axId val="5295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02740"/>
        <c:crosses val="autoZero"/>
        <c:crossBetween val="midCat"/>
        <c:dispUnits/>
      </c:valAx>
      <c:valAx>
        <c:axId val="6802740"/>
        <c:scaling>
          <c:orientation val="minMax"/>
          <c:max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51643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-0.008"/>
          <c:w val="0.8682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Experiment!$B$69</c:f>
              <c:strCache>
                <c:ptCount val="1"/>
                <c:pt idx="0">
                  <c:v>m 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Ausgleichsfunktion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0.89771426 x</a:t>
                    </a:r>
                  </a:p>
                </c:rich>
              </c:tx>
              <c:numFmt formatCode="#,##0.00000000"/>
            </c:trendlineLbl>
          </c:trendline>
          <c:xVal>
            <c:numRef>
              <c:f>Experiment!$A$70:$A$77</c:f>
              <c:numCache/>
            </c:numRef>
          </c:xVal>
          <c:yVal>
            <c:numRef>
              <c:f>Experiment!$B$70:$B$77</c:f>
              <c:numCache/>
            </c:numRef>
          </c:yVal>
          <c:smooth val="0"/>
        </c:ser>
        <c:axId val="61224661"/>
        <c:axId val="14151038"/>
      </c:scatterChart>
      <c:valAx>
        <c:axId val="61224661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51038"/>
        <c:crossesAt val="0"/>
        <c:crossBetween val="midCat"/>
        <c:dispUnits/>
        <c:minorUnit val="0.04000000000000001"/>
      </c:valAx>
      <c:valAx>
        <c:axId val="14151038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24661"/>
        <c:crossesAt val="0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-0.008"/>
          <c:w val="0.89575"/>
          <c:h val="0.9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Experiment!$B$95</c:f>
              <c:strCache>
                <c:ptCount val="1"/>
                <c:pt idx="0">
                  <c:v>m - Fit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0.0010000000000000002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Experiment!$A$96:$A$103</c:f>
              <c:numCache/>
            </c:numRef>
          </c:xVal>
          <c:yVal>
            <c:numRef>
              <c:f>Experiment!$B$96:$B$103</c:f>
              <c:numCache/>
            </c:numRef>
          </c:yVal>
          <c:smooth val="0"/>
        </c:ser>
        <c:axId val="60250479"/>
        <c:axId val="5383400"/>
      </c:scatterChart>
      <c:valAx>
        <c:axId val="60250479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0.103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83400"/>
        <c:crosses val="autoZero"/>
        <c:crossBetween val="midCat"/>
        <c:dispUnits/>
        <c:majorUnit val="0.2"/>
      </c:valAx>
      <c:valAx>
        <c:axId val="5383400"/>
        <c:scaling>
          <c:orientation val="minMax"/>
          <c:max val="0.010000000000000002"/>
          <c:min val="-0.01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Residuen (g)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250479"/>
        <c:crosses val="autoZero"/>
        <c:crossBetween val="midCat"/>
        <c:dispUnits/>
        <c:majorUnit val="0.010000000000000002"/>
        <c:minorUnit val="0.0025000000000000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925"/>
          <c:w val="0.896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Experiment!$B$121</c:f>
              <c:strCache>
                <c:ptCount val="1"/>
                <c:pt idx="0">
                  <c:v>m 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"/>
            </c:trendlineLbl>
          </c:trendline>
          <c:xVal>
            <c:numRef>
              <c:f>Experiment!$A$122:$A$129</c:f>
              <c:numCache/>
            </c:numRef>
          </c:xVal>
          <c:yVal>
            <c:numRef>
              <c:f>Experiment!$B$122:$B$129</c:f>
              <c:numCache/>
            </c:numRef>
          </c:yVal>
          <c:smooth val="0"/>
        </c:ser>
        <c:axId val="48450601"/>
        <c:axId val="33402226"/>
      </c:scatterChart>
      <c:valAx>
        <c:axId val="48450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2226"/>
        <c:crosses val="autoZero"/>
        <c:crossBetween val="midCat"/>
        <c:dispUnits/>
      </c:valAx>
      <c:valAx>
        <c:axId val="33402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06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-0.008"/>
          <c:w val="0.878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Experiment!$C$144</c:f>
              <c:strCache>
                <c:ptCount val="1"/>
                <c:pt idx="0">
                  <c:v>m±∆m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"/>
            </c:trendlineLbl>
          </c:trendline>
          <c:xVal>
            <c:numRef>
              <c:f>Experiment!$B$145:$B$152</c:f>
              <c:numCache/>
            </c:numRef>
          </c:xVal>
          <c:yVal>
            <c:numRef>
              <c:f>Experiment!$C$145:$C$152</c:f>
              <c:numCache/>
            </c:numRef>
          </c:yVal>
          <c:smooth val="0"/>
        </c:ser>
        <c:axId val="32184579"/>
        <c:axId val="21225756"/>
      </c:scatterChart>
      <c:valAx>
        <c:axId val="32184579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25756"/>
        <c:crossesAt val="0"/>
        <c:crossBetween val="midCat"/>
        <c:dispUnits/>
      </c:valAx>
      <c:valAx>
        <c:axId val="21225756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84579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0</xdr:rowOff>
    </xdr:from>
    <xdr:to>
      <xdr:col>7</xdr:col>
      <xdr:colOff>38100</xdr:colOff>
      <xdr:row>18</xdr:row>
      <xdr:rowOff>0</xdr:rowOff>
    </xdr:to>
    <xdr:graphicFrame>
      <xdr:nvGraphicFramePr>
        <xdr:cNvPr id="1" name="Diagramm 4"/>
        <xdr:cNvGraphicFramePr/>
      </xdr:nvGraphicFramePr>
      <xdr:xfrm>
        <a:off x="1943100" y="1381125"/>
        <a:ext cx="3429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23</xdr:row>
      <xdr:rowOff>85725</xdr:rowOff>
    </xdr:from>
    <xdr:to>
      <xdr:col>5</xdr:col>
      <xdr:colOff>247650</xdr:colOff>
      <xdr:row>34</xdr:row>
      <xdr:rowOff>85725</xdr:rowOff>
    </xdr:to>
    <xdr:graphicFrame>
      <xdr:nvGraphicFramePr>
        <xdr:cNvPr id="2" name="Diagramm 4"/>
        <xdr:cNvGraphicFramePr/>
      </xdr:nvGraphicFramePr>
      <xdr:xfrm>
        <a:off x="628650" y="4514850"/>
        <a:ext cx="34290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666750</xdr:colOff>
      <xdr:row>38</xdr:row>
      <xdr:rowOff>161925</xdr:rowOff>
    </xdr:from>
    <xdr:to>
      <xdr:col>4</xdr:col>
      <xdr:colOff>695325</xdr:colOff>
      <xdr:row>49</xdr:row>
      <xdr:rowOff>161925</xdr:rowOff>
    </xdr:to>
    <xdr:graphicFrame>
      <xdr:nvGraphicFramePr>
        <xdr:cNvPr id="3" name="Diagramm 4"/>
        <xdr:cNvGraphicFramePr/>
      </xdr:nvGraphicFramePr>
      <xdr:xfrm>
        <a:off x="666750" y="7448550"/>
        <a:ext cx="30765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67</xdr:row>
      <xdr:rowOff>104775</xdr:rowOff>
    </xdr:from>
    <xdr:to>
      <xdr:col>8</xdr:col>
      <xdr:colOff>28575</xdr:colOff>
      <xdr:row>83</xdr:row>
      <xdr:rowOff>0</xdr:rowOff>
    </xdr:to>
    <xdr:graphicFrame>
      <xdr:nvGraphicFramePr>
        <xdr:cNvPr id="4" name="Diagramm 8"/>
        <xdr:cNvGraphicFramePr/>
      </xdr:nvGraphicFramePr>
      <xdr:xfrm>
        <a:off x="2781300" y="12934950"/>
        <a:ext cx="33432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93</xdr:row>
      <xdr:rowOff>123825</xdr:rowOff>
    </xdr:from>
    <xdr:to>
      <xdr:col>8</xdr:col>
      <xdr:colOff>9525</xdr:colOff>
      <xdr:row>109</xdr:row>
      <xdr:rowOff>9525</xdr:rowOff>
    </xdr:to>
    <xdr:graphicFrame>
      <xdr:nvGraphicFramePr>
        <xdr:cNvPr id="5" name="Diagramm 10"/>
        <xdr:cNvGraphicFramePr/>
      </xdr:nvGraphicFramePr>
      <xdr:xfrm>
        <a:off x="1914525" y="17907000"/>
        <a:ext cx="41910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342900</xdr:colOff>
      <xdr:row>120</xdr:row>
      <xdr:rowOff>38100</xdr:rowOff>
    </xdr:from>
    <xdr:to>
      <xdr:col>7</xdr:col>
      <xdr:colOff>742950</xdr:colOff>
      <xdr:row>133</xdr:row>
      <xdr:rowOff>85725</xdr:rowOff>
    </xdr:to>
    <xdr:graphicFrame>
      <xdr:nvGraphicFramePr>
        <xdr:cNvPr id="6" name="Diagramm 15"/>
        <xdr:cNvGraphicFramePr/>
      </xdr:nvGraphicFramePr>
      <xdr:xfrm>
        <a:off x="1866900" y="22964775"/>
        <a:ext cx="42100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704850</xdr:colOff>
      <xdr:row>140</xdr:row>
      <xdr:rowOff>104775</xdr:rowOff>
    </xdr:from>
    <xdr:to>
      <xdr:col>8</xdr:col>
      <xdr:colOff>495300</xdr:colOff>
      <xdr:row>155</xdr:row>
      <xdr:rowOff>190500</xdr:rowOff>
    </xdr:to>
    <xdr:graphicFrame>
      <xdr:nvGraphicFramePr>
        <xdr:cNvPr id="7" name="Diagramm 16"/>
        <xdr:cNvGraphicFramePr/>
      </xdr:nvGraphicFramePr>
      <xdr:xfrm>
        <a:off x="2990850" y="26841450"/>
        <a:ext cx="360045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1">
      <selection activeCell="L156" sqref="L156"/>
    </sheetView>
  </sheetViews>
  <sheetFormatPr defaultColWidth="11.421875" defaultRowHeight="15"/>
  <sheetData>
    <row r="1" ht="18.75">
      <c r="A1" s="1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63</v>
      </c>
    </row>
    <row r="9" spans="1:2" ht="15">
      <c r="A9" t="s">
        <v>62</v>
      </c>
      <c r="B9" t="s">
        <v>61</v>
      </c>
    </row>
    <row r="10" spans="1:2" ht="15">
      <c r="A10">
        <v>17</v>
      </c>
      <c r="B10">
        <v>0.02</v>
      </c>
    </row>
    <row r="11" spans="1:2" ht="15">
      <c r="A11">
        <v>33</v>
      </c>
      <c r="B11">
        <v>0.076</v>
      </c>
    </row>
    <row r="12" spans="1:2" ht="15">
      <c r="A12">
        <v>41.5</v>
      </c>
      <c r="B12">
        <v>0.122</v>
      </c>
    </row>
    <row r="13" spans="1:2" ht="15">
      <c r="A13">
        <v>52</v>
      </c>
      <c r="B13">
        <v>0.189</v>
      </c>
    </row>
    <row r="14" spans="1:2" ht="15">
      <c r="A14">
        <v>60</v>
      </c>
      <c r="B14">
        <v>0.254</v>
      </c>
    </row>
    <row r="15" spans="1:2" ht="15">
      <c r="A15">
        <v>82</v>
      </c>
      <c r="B15">
        <v>0.476</v>
      </c>
    </row>
    <row r="16" spans="1:2" ht="15">
      <c r="A16">
        <v>97.5</v>
      </c>
      <c r="B16">
        <v>0.662</v>
      </c>
    </row>
    <row r="17" spans="1:2" ht="15">
      <c r="A17">
        <v>131</v>
      </c>
      <c r="B17">
        <v>1.214</v>
      </c>
    </row>
    <row r="19" ht="15">
      <c r="A19" t="s">
        <v>9</v>
      </c>
    </row>
    <row r="20" spans="1:4" ht="15">
      <c r="A20" t="s">
        <v>64</v>
      </c>
      <c r="D20" t="s">
        <v>66</v>
      </c>
    </row>
    <row r="21" spans="1:4" ht="15">
      <c r="A21" t="s">
        <v>65</v>
      </c>
      <c r="D21" t="s">
        <v>67</v>
      </c>
    </row>
    <row r="36" ht="15">
      <c r="B36" t="s">
        <v>68</v>
      </c>
    </row>
    <row r="37" ht="15">
      <c r="B37" t="s">
        <v>69</v>
      </c>
    </row>
    <row r="52" ht="15">
      <c r="B52" t="s">
        <v>70</v>
      </c>
    </row>
    <row r="53" ht="15">
      <c r="B53" t="s">
        <v>71</v>
      </c>
    </row>
    <row r="54" ht="15">
      <c r="B54" t="s">
        <v>72</v>
      </c>
    </row>
    <row r="55" ht="15">
      <c r="B55" t="s">
        <v>56</v>
      </c>
    </row>
    <row r="56" ht="15">
      <c r="B56" t="s">
        <v>83</v>
      </c>
    </row>
    <row r="59" ht="15.75">
      <c r="A59" s="2" t="s">
        <v>73</v>
      </c>
    </row>
    <row r="60" ht="15">
      <c r="A60" t="s">
        <v>74</v>
      </c>
    </row>
    <row r="61" ht="15">
      <c r="A61" t="s">
        <v>47</v>
      </c>
    </row>
    <row r="62" ht="15">
      <c r="A62" t="s">
        <v>46</v>
      </c>
    </row>
    <row r="63" ht="15">
      <c r="A63" t="s">
        <v>48</v>
      </c>
    </row>
    <row r="65" spans="1:4" ht="15.75">
      <c r="A65" s="2" t="s">
        <v>49</v>
      </c>
      <c r="D65" t="s">
        <v>37</v>
      </c>
    </row>
    <row r="66" ht="15">
      <c r="A66" t="s">
        <v>54</v>
      </c>
    </row>
    <row r="67" ht="15">
      <c r="A67" t="s">
        <v>55</v>
      </c>
    </row>
    <row r="69" spans="1:2" ht="15">
      <c r="A69" t="s">
        <v>50</v>
      </c>
      <c r="B69" t="s">
        <v>51</v>
      </c>
    </row>
    <row r="70" spans="1:2" ht="15">
      <c r="A70">
        <f>(A10/100)^2*PI()/4</f>
        <v>0.02269800692218626</v>
      </c>
      <c r="B70">
        <f>B10</f>
        <v>0.02</v>
      </c>
    </row>
    <row r="71" spans="1:2" ht="15">
      <c r="A71">
        <f aca="true" t="shared" si="0" ref="A71:A77">(A11/100)^2*PI()/4</f>
        <v>0.08552985999398213</v>
      </c>
      <c r="B71">
        <f aca="true" t="shared" si="1" ref="B71:B77">B11</f>
        <v>0.076</v>
      </c>
    </row>
    <row r="72" spans="1:2" ht="15">
      <c r="A72">
        <f t="shared" si="0"/>
        <v>0.13526519869112552</v>
      </c>
      <c r="B72">
        <f t="shared" si="1"/>
        <v>0.122</v>
      </c>
    </row>
    <row r="73" spans="1:2" ht="15">
      <c r="A73">
        <f t="shared" si="0"/>
        <v>0.21237166338267005</v>
      </c>
      <c r="B73">
        <f t="shared" si="1"/>
        <v>0.189</v>
      </c>
    </row>
    <row r="74" spans="1:2" ht="15">
      <c r="A74">
        <f t="shared" si="0"/>
        <v>0.2827433388230814</v>
      </c>
      <c r="B74">
        <f t="shared" si="1"/>
        <v>0.254</v>
      </c>
    </row>
    <row r="75" spans="1:2" ht="15">
      <c r="A75">
        <f t="shared" si="0"/>
        <v>0.5281017250684441</v>
      </c>
      <c r="B75">
        <f t="shared" si="1"/>
        <v>0.476</v>
      </c>
    </row>
    <row r="76" spans="1:2" ht="15">
      <c r="A76">
        <f t="shared" si="0"/>
        <v>0.7466191290796992</v>
      </c>
      <c r="B76">
        <f t="shared" si="1"/>
        <v>0.662</v>
      </c>
    </row>
    <row r="77" spans="1:2" ht="15">
      <c r="A77">
        <f t="shared" si="0"/>
        <v>1.3478217882063612</v>
      </c>
      <c r="B77">
        <f t="shared" si="1"/>
        <v>1.214</v>
      </c>
    </row>
    <row r="79" ht="15">
      <c r="A79" t="s">
        <v>52</v>
      </c>
    </row>
    <row r="80" ht="15">
      <c r="A80" t="s">
        <v>53</v>
      </c>
    </row>
    <row r="81" ht="15">
      <c r="A81" t="s">
        <v>38</v>
      </c>
    </row>
    <row r="85" ht="15">
      <c r="D85" t="s">
        <v>84</v>
      </c>
    </row>
    <row r="86" ht="15">
      <c r="D86" t="s">
        <v>34</v>
      </c>
    </row>
    <row r="87" ht="15">
      <c r="D87" t="s">
        <v>35</v>
      </c>
    </row>
    <row r="88" ht="15">
      <c r="D88" t="s">
        <v>36</v>
      </c>
    </row>
    <row r="89" ht="15">
      <c r="D89" t="s">
        <v>42</v>
      </c>
    </row>
    <row r="90" ht="15">
      <c r="D90" t="s">
        <v>43</v>
      </c>
    </row>
    <row r="93" ht="15">
      <c r="A93" t="s">
        <v>39</v>
      </c>
    </row>
    <row r="95" spans="1:2" ht="15">
      <c r="A95" t="s">
        <v>40</v>
      </c>
      <c r="B95" t="s">
        <v>41</v>
      </c>
    </row>
    <row r="96" spans="1:2" ht="15">
      <c r="A96">
        <f>A70</f>
        <v>0.02269800692218626</v>
      </c>
      <c r="B96">
        <f>B70-0.897714256*A96</f>
        <v>-0.00037632439683328925</v>
      </c>
    </row>
    <row r="97" spans="1:2" ht="15">
      <c r="A97">
        <f>A71</f>
        <v>0.08552985999398213</v>
      </c>
      <c r="B97">
        <f>B71-0.897714256*A97</f>
        <v>-0.000781374630281842</v>
      </c>
    </row>
    <row r="98" spans="1:2" ht="15">
      <c r="A98">
        <f>A72</f>
        <v>0.13526519869112552</v>
      </c>
      <c r="B98">
        <f>B72-0.897714256*A98</f>
        <v>0.0005705027943040814</v>
      </c>
    </row>
    <row r="99" spans="1:2" ht="15">
      <c r="A99">
        <f>A73</f>
        <v>0.21237166338267005</v>
      </c>
      <c r="B99">
        <f>B73-0.897714256*A99</f>
        <v>-0.0016490697890560735</v>
      </c>
    </row>
    <row r="100" spans="1:2" ht="15">
      <c r="A100">
        <f>A74</f>
        <v>0.2827433388230814</v>
      </c>
      <c r="B100">
        <f>B74-0.897714256*A100</f>
        <v>0.00017727394948158226</v>
      </c>
    </row>
    <row r="101" spans="1:2" ht="15">
      <c r="A101">
        <f>A75</f>
        <v>0.5281017250684441</v>
      </c>
      <c r="B101">
        <f>B75-0.897714256*A101</f>
        <v>0.001915552787865149</v>
      </c>
    </row>
    <row r="102" spans="1:2" ht="15">
      <c r="A102">
        <f>A76</f>
        <v>0.7466191290796992</v>
      </c>
      <c r="B102">
        <f>B76-0.897714256*A102</f>
        <v>-0.008250635977150034</v>
      </c>
    </row>
    <row r="103" spans="1:2" ht="15">
      <c r="A103">
        <f>A77</f>
        <v>1.3478217882063612</v>
      </c>
      <c r="B103">
        <f>B77-0.897714256*A103</f>
        <v>0.0040411661797368215</v>
      </c>
    </row>
    <row r="105" ht="15">
      <c r="A105" t="s">
        <v>44</v>
      </c>
    </row>
    <row r="106" ht="15">
      <c r="A106" t="s">
        <v>45</v>
      </c>
    </row>
    <row r="111" ht="15">
      <c r="C111" t="s">
        <v>86</v>
      </c>
    </row>
    <row r="112" ht="15">
      <c r="C112" t="s">
        <v>85</v>
      </c>
    </row>
    <row r="114" ht="15">
      <c r="A114" t="s">
        <v>26</v>
      </c>
    </row>
    <row r="115" ht="15">
      <c r="A115" t="s">
        <v>24</v>
      </c>
    </row>
    <row r="116" ht="15">
      <c r="A116" t="s">
        <v>25</v>
      </c>
    </row>
    <row r="119" ht="15">
      <c r="A119" t="s">
        <v>27</v>
      </c>
    </row>
    <row r="121" spans="1:2" ht="15">
      <c r="A121" t="str">
        <f aca="true" t="shared" si="2" ref="A121:B127">A69</f>
        <v>A  (dm^2)</v>
      </c>
      <c r="B121" t="str">
        <f t="shared" si="2"/>
        <v>m  (g)</v>
      </c>
    </row>
    <row r="122" spans="1:2" ht="15">
      <c r="A122">
        <f t="shared" si="2"/>
        <v>0.02269800692218626</v>
      </c>
      <c r="B122">
        <f t="shared" si="2"/>
        <v>0.02</v>
      </c>
    </row>
    <row r="123" spans="1:2" ht="15">
      <c r="A123">
        <f t="shared" si="2"/>
        <v>0.08552985999398213</v>
      </c>
      <c r="B123">
        <f t="shared" si="2"/>
        <v>0.076</v>
      </c>
    </row>
    <row r="124" spans="1:2" ht="15">
      <c r="A124">
        <f t="shared" si="2"/>
        <v>0.13526519869112552</v>
      </c>
      <c r="B124">
        <f t="shared" si="2"/>
        <v>0.122</v>
      </c>
    </row>
    <row r="125" spans="1:2" ht="15">
      <c r="A125">
        <f t="shared" si="2"/>
        <v>0.21237166338267005</v>
      </c>
      <c r="B125">
        <f t="shared" si="2"/>
        <v>0.189</v>
      </c>
    </row>
    <row r="126" spans="1:2" ht="15">
      <c r="A126">
        <f t="shared" si="2"/>
        <v>0.2827433388230814</v>
      </c>
      <c r="B126">
        <f t="shared" si="2"/>
        <v>0.254</v>
      </c>
    </row>
    <row r="127" spans="1:2" ht="15">
      <c r="A127">
        <f t="shared" si="2"/>
        <v>0.5281017250684441</v>
      </c>
      <c r="B127">
        <f t="shared" si="2"/>
        <v>0.476</v>
      </c>
    </row>
    <row r="129" spans="1:2" ht="15">
      <c r="A129">
        <f>A77</f>
        <v>1.3478217882063612</v>
      </c>
      <c r="B129">
        <f>B77</f>
        <v>1.214</v>
      </c>
    </row>
    <row r="131" ht="15">
      <c r="A131" t="s">
        <v>31</v>
      </c>
    </row>
    <row r="132" ht="15">
      <c r="A132" t="s">
        <v>32</v>
      </c>
    </row>
    <row r="133" ht="15">
      <c r="A133" t="s">
        <v>33</v>
      </c>
    </row>
    <row r="135" ht="15">
      <c r="C135" t="s">
        <v>28</v>
      </c>
    </row>
    <row r="136" ht="15">
      <c r="C136" t="s">
        <v>29</v>
      </c>
    </row>
    <row r="137" ht="15">
      <c r="C137" t="s">
        <v>81</v>
      </c>
    </row>
    <row r="139" ht="15">
      <c r="A139" t="s">
        <v>10</v>
      </c>
    </row>
    <row r="140" ht="15">
      <c r="A140" t="s">
        <v>11</v>
      </c>
    </row>
    <row r="144" spans="1:3" ht="15">
      <c r="A144" t="s">
        <v>12</v>
      </c>
      <c r="B144" t="s">
        <v>30</v>
      </c>
      <c r="C144" t="s">
        <v>13</v>
      </c>
    </row>
    <row r="145" spans="1:3" ht="15">
      <c r="A145">
        <f ca="1">A10+(2*RAND()-1)*0.5</f>
        <v>17.27694476719399</v>
      </c>
      <c r="B145">
        <f>(A145/100)^2*PI()/4</f>
        <v>0.023443571299912702</v>
      </c>
      <c r="C145">
        <f ca="1">B10+(2*RAND()-1)*0.001</f>
        <v>0.02080614352859906</v>
      </c>
    </row>
    <row r="146" spans="1:3" ht="15">
      <c r="A146">
        <f ca="1">A11+(2*RAND()-1)*0.5</f>
        <v>33.409238273231644</v>
      </c>
      <c r="B146">
        <f aca="true" t="shared" si="3" ref="B146:B152">(A146/100)^2*PI()/4</f>
        <v>0.08766435244749911</v>
      </c>
      <c r="C146">
        <f aca="true" ca="1" t="shared" si="4" ref="C146:C152">B11+(2*RAND()-1)*0.001</f>
        <v>0.07666329242932289</v>
      </c>
    </row>
    <row r="147" spans="1:3" ht="15">
      <c r="A147">
        <f ca="1">A12+(2*RAND()-1)*0.5</f>
        <v>41.301666659197934</v>
      </c>
      <c r="B147">
        <f t="shared" si="3"/>
        <v>0.13397539181696708</v>
      </c>
      <c r="C147">
        <f ca="1" t="shared" si="4"/>
        <v>0.12268734652264578</v>
      </c>
    </row>
    <row r="148" spans="1:3" ht="15">
      <c r="A148">
        <f ca="1">A13+(2*RAND()-1)*0.5</f>
        <v>51.72859029373469</v>
      </c>
      <c r="B148">
        <f t="shared" si="3"/>
        <v>0.2101605361568978</v>
      </c>
      <c r="C148">
        <f ca="1" t="shared" si="4"/>
        <v>0.18977244808992697</v>
      </c>
    </row>
    <row r="149" spans="1:3" ht="15">
      <c r="A149">
        <f ca="1">A14+(2*RAND()-1)*0.5</f>
        <v>59.80535580065797</v>
      </c>
      <c r="B149">
        <f t="shared" si="3"/>
        <v>0.2809118360510278</v>
      </c>
      <c r="C149">
        <f ca="1" t="shared" si="4"/>
        <v>0.25340794929232424</v>
      </c>
    </row>
    <row r="150" spans="1:3" ht="15">
      <c r="A150">
        <f ca="1">A15+(2*RAND()-1)*0.5</f>
        <v>81.71793610531842</v>
      </c>
      <c r="B150">
        <f t="shared" si="3"/>
        <v>0.5244748412759915</v>
      </c>
      <c r="C150">
        <f ca="1" t="shared" si="4"/>
        <v>0.4755394360492058</v>
      </c>
    </row>
    <row r="151" spans="1:3" ht="15">
      <c r="A151">
        <f ca="1">A16+(2*RAND()-1)*0.5</f>
        <v>97.02182117743972</v>
      </c>
      <c r="B151">
        <f t="shared" si="3"/>
        <v>0.7393136526045512</v>
      </c>
      <c r="C151">
        <f ca="1" t="shared" si="4"/>
        <v>0.6620832182502155</v>
      </c>
    </row>
    <row r="152" spans="1:3" ht="15">
      <c r="A152">
        <f ca="1">A17+(2*RAND()-1)*0.5</f>
        <v>130.96069070135258</v>
      </c>
      <c r="B152">
        <f t="shared" si="3"/>
        <v>1.3470130251525234</v>
      </c>
      <c r="C152">
        <f ca="1" t="shared" si="4"/>
        <v>1.2145042748907031</v>
      </c>
    </row>
    <row r="154" ht="15">
      <c r="A154" t="s">
        <v>14</v>
      </c>
    </row>
    <row r="155" ht="15">
      <c r="A155" t="s">
        <v>15</v>
      </c>
    </row>
    <row r="156" ht="15">
      <c r="A156" t="s">
        <v>17</v>
      </c>
    </row>
    <row r="157" ht="15">
      <c r="A157" t="s">
        <v>18</v>
      </c>
    </row>
    <row r="158" spans="1:5" ht="15">
      <c r="A158" t="s">
        <v>16</v>
      </c>
      <c r="E158" t="s">
        <v>19</v>
      </c>
    </row>
    <row r="159" ht="15">
      <c r="E159" t="s">
        <v>20</v>
      </c>
    </row>
    <row r="160" ht="15">
      <c r="E160" t="s">
        <v>21</v>
      </c>
    </row>
    <row r="161" ht="15">
      <c r="E161" t="s">
        <v>82</v>
      </c>
    </row>
    <row r="163" ht="15">
      <c r="A163" t="s">
        <v>4</v>
      </c>
    </row>
    <row r="164" spans="1:2" ht="15">
      <c r="A164">
        <v>0.8967</v>
      </c>
      <c r="B164" t="s">
        <v>22</v>
      </c>
    </row>
    <row r="165" spans="1:2" ht="15">
      <c r="A165">
        <v>0.896</v>
      </c>
      <c r="B165">
        <f>AVERAGE(A164:A175)</f>
        <v>0.8968666666666666</v>
      </c>
    </row>
    <row r="166" ht="15">
      <c r="A166">
        <v>0.8962</v>
      </c>
    </row>
    <row r="167" spans="1:2" ht="15">
      <c r="A167">
        <v>0.8959</v>
      </c>
      <c r="B167" t="s">
        <v>23</v>
      </c>
    </row>
    <row r="168" spans="1:2" ht="15">
      <c r="A168">
        <v>0.8948</v>
      </c>
      <c r="B168">
        <f>STDEV(A164:A175)</f>
        <v>0.00288202369977425</v>
      </c>
    </row>
    <row r="169" ht="15">
      <c r="A169">
        <v>0.8986</v>
      </c>
    </row>
    <row r="170" ht="15">
      <c r="A170">
        <v>0.8961</v>
      </c>
    </row>
    <row r="171" ht="15">
      <c r="A171">
        <v>0.9017</v>
      </c>
    </row>
    <row r="172" ht="15">
      <c r="A172">
        <v>0.9003</v>
      </c>
    </row>
    <row r="173" ht="15">
      <c r="A173">
        <v>0.892</v>
      </c>
    </row>
    <row r="174" ht="15">
      <c r="A174">
        <v>0.9004</v>
      </c>
    </row>
    <row r="175" ht="15">
      <c r="A175">
        <v>0.8937</v>
      </c>
    </row>
    <row r="177" ht="15">
      <c r="A177" t="s">
        <v>0</v>
      </c>
    </row>
    <row r="178" ht="15">
      <c r="A178" t="s">
        <v>3</v>
      </c>
    </row>
    <row r="182" ht="15.75">
      <c r="A182" s="2" t="s">
        <v>5</v>
      </c>
    </row>
    <row r="183" ht="15">
      <c r="A183" t="s">
        <v>1</v>
      </c>
    </row>
    <row r="184" ht="15">
      <c r="A184" t="s">
        <v>6</v>
      </c>
    </row>
    <row r="185" ht="15">
      <c r="A185" t="s">
        <v>2</v>
      </c>
    </row>
    <row r="186" ht="15">
      <c r="A186" t="s">
        <v>8</v>
      </c>
    </row>
    <row r="187" ht="15">
      <c r="A187" t="s">
        <v>7</v>
      </c>
    </row>
  </sheetData>
  <sheetProtection/>
  <printOptions/>
  <pageMargins left="0.7" right="0.7" top="0.787401575" bottom="0.787401575" header="0.3" footer="0.3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4" sqref="E14"/>
    </sheetView>
  </sheetViews>
  <sheetFormatPr defaultColWidth="11.421875" defaultRowHeight="15"/>
  <sheetData>
    <row r="1" ht="18.75">
      <c r="A1" s="3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7" ht="15">
      <c r="A7" t="s">
        <v>79</v>
      </c>
    </row>
    <row r="8" ht="15">
      <c r="A8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Lie</cp:lastModifiedBy>
  <dcterms:created xsi:type="dcterms:W3CDTF">2014-05-22T13:55:05Z</dcterms:created>
  <dcterms:modified xsi:type="dcterms:W3CDTF">2015-02-02T08:52:05Z</dcterms:modified>
  <cp:category/>
  <cp:version/>
  <cp:contentType/>
  <cp:contentStatus/>
</cp:coreProperties>
</file>